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2_MARCHES\Marches_2020\2020AN-16b_DCE\DCE_VersionsPreparatoires\PreDef3\"/>
    </mc:Choice>
  </mc:AlternateContent>
  <bookViews>
    <workbookView xWindow="46410" yWindow="11955" windowWidth="16395" windowHeight="13230" activeTab="2"/>
  </bookViews>
  <sheets>
    <sheet name="DPF de l'UO2 du LOT_B" sheetId="3" r:id="rId1"/>
    <sheet name="BPU lot B" sheetId="4" r:id="rId2"/>
    <sheet name="DQE_LOT_B" sheetId="8"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4" l="1"/>
  <c r="E24" i="4"/>
  <c r="D13" i="3" l="1"/>
  <c r="D14" i="3"/>
  <c r="D15" i="3"/>
  <c r="D16" i="3"/>
  <c r="D12" i="3"/>
  <c r="D27" i="4"/>
  <c r="E27" i="4" s="1"/>
  <c r="D26" i="4"/>
  <c r="E26" i="4" s="1"/>
  <c r="D25" i="4"/>
  <c r="E25" i="4" s="1"/>
  <c r="D22" i="4"/>
  <c r="E22" i="4" s="1"/>
  <c r="D21" i="4"/>
  <c r="E21" i="4" s="1"/>
  <c r="D19" i="4"/>
  <c r="E19" i="4" s="1"/>
  <c r="D18" i="4"/>
  <c r="E18" i="4" s="1"/>
  <c r="D17" i="4"/>
  <c r="E17" i="4" s="1"/>
  <c r="D16" i="4"/>
  <c r="E16" i="4" s="1"/>
  <c r="D14" i="4"/>
  <c r="E14" i="4" s="1"/>
  <c r="D13" i="4"/>
  <c r="E13" i="4" s="1"/>
  <c r="D12" i="4"/>
  <c r="E12" i="4" s="1"/>
  <c r="H29" i="8" l="1"/>
  <c r="H28" i="8"/>
  <c r="H27" i="8"/>
  <c r="H25" i="8"/>
  <c r="H24" i="8"/>
  <c r="H23" i="8"/>
  <c r="H22" i="8"/>
  <c r="H21" i="8"/>
  <c r="H20" i="8"/>
  <c r="H19" i="8"/>
  <c r="H18" i="8"/>
  <c r="H17" i="8"/>
  <c r="G18" i="8" l="1"/>
  <c r="I18" i="8" s="1"/>
  <c r="G19" i="8"/>
  <c r="I19" i="8" s="1"/>
  <c r="G20" i="8"/>
  <c r="I20" i="8" s="1"/>
  <c r="G21" i="8"/>
  <c r="I21" i="8" s="1"/>
  <c r="G22" i="8"/>
  <c r="I22" i="8" s="1"/>
  <c r="G23" i="8"/>
  <c r="I23" i="8" s="1"/>
  <c r="G24" i="8"/>
  <c r="I24" i="8" s="1"/>
  <c r="G25" i="8"/>
  <c r="I25" i="8" s="1"/>
  <c r="G27" i="8"/>
  <c r="I27" i="8" s="1"/>
  <c r="G28" i="8"/>
  <c r="I28" i="8" s="1"/>
  <c r="G29" i="8"/>
  <c r="I29" i="8" s="1"/>
  <c r="G17" i="8"/>
  <c r="I17" i="8" s="1"/>
  <c r="I30" i="8" l="1"/>
  <c r="I31" i="8" l="1"/>
  <c r="I32" i="8" s="1"/>
</calcChain>
</file>

<file path=xl/sharedStrings.xml><?xml version="1.0" encoding="utf-8"?>
<sst xmlns="http://schemas.openxmlformats.org/spreadsheetml/2006/main" count="99" uniqueCount="69">
  <si>
    <t>Bordereau des prix unitaire (BPU)</t>
  </si>
  <si>
    <t>N° UO</t>
  </si>
  <si>
    <t>Désignation UO</t>
  </si>
  <si>
    <t>UO 1</t>
  </si>
  <si>
    <t>PRISE EN CHARGE DU MARCHE</t>
  </si>
  <si>
    <t>UO 2</t>
  </si>
  <si>
    <t>UO 3</t>
  </si>
  <si>
    <t>ETUDE D'IMPACT ET PLAN DE CHARGE</t>
  </si>
  <si>
    <t>UO 4</t>
  </si>
  <si>
    <t>PRESTATIONS D’ETUDES, DE SPECIFICATIONS POUR UNE EVOLUTION/ADAPTATION</t>
  </si>
  <si>
    <t>UO 4.1</t>
  </si>
  <si>
    <t>Atelier de spécification pour une évolution simple</t>
  </si>
  <si>
    <t>UO 4.2</t>
  </si>
  <si>
    <t>Atelier de spécification pour une évolution complexe</t>
  </si>
  <si>
    <t>UO 4.3</t>
  </si>
  <si>
    <t>UO 5</t>
  </si>
  <si>
    <t>UO 6</t>
  </si>
  <si>
    <t>UO 6.1</t>
  </si>
  <si>
    <t>UO 6.2</t>
  </si>
  <si>
    <t>UO 7</t>
  </si>
  <si>
    <t>UO 7.2</t>
  </si>
  <si>
    <t>Animation d'une formation sur site</t>
  </si>
  <si>
    <t>Animation d'une formation à distance</t>
  </si>
  <si>
    <t>UO 8</t>
  </si>
  <si>
    <t>Prix en € HT</t>
  </si>
  <si>
    <t>Prix en € TTC</t>
  </si>
  <si>
    <t>Atelier de spécification pour une évolution moyenne</t>
  </si>
  <si>
    <t>EVOLUTIONS</t>
  </si>
  <si>
    <t>TIERCE RECETTE APPLICATIVE</t>
  </si>
  <si>
    <t>Préparation à la recette</t>
  </si>
  <si>
    <t>Exécution et bilan de la recette</t>
  </si>
  <si>
    <t>UO 7.3</t>
  </si>
  <si>
    <t>ASSISTANCE ET FORMATION</t>
  </si>
  <si>
    <t>Prise charge du marché</t>
  </si>
  <si>
    <t>Etude d'impact et plan de charge</t>
  </si>
  <si>
    <t>Evolutions</t>
  </si>
  <si>
    <t>Transférabilité / réversibilité</t>
  </si>
  <si>
    <t>DEVIS QUANTITATIF ESTIMATIF (DQE)</t>
  </si>
  <si>
    <t>Maintenance corrective, adaptative et assistance fonctionnelle</t>
  </si>
  <si>
    <t>TIERCE MAINTENANCE APPLICATIVE DU SYSTÈME D’INFORMATION COMPTABLE 
DE L’ASSEMBLÉE NATIONALE ET DES APPLICATIONS DE PAIE ET DE GESTION DES PRÊTS (SAP)</t>
  </si>
  <si>
    <t>TRANSFÉRABILITÉ / RÉVERSIBILITÉ</t>
  </si>
  <si>
    <t>Décomposition du prix forfaitaire de l'UO 2</t>
  </si>
  <si>
    <t>GESTION DU PROJET SAP VIA SOLUTION MANAGER</t>
  </si>
  <si>
    <t>Prix de la redevance mensuelle en € HT</t>
  </si>
  <si>
    <t>Prix la redevance mensuelle en € TTC</t>
  </si>
  <si>
    <t>Référence article du CCTP</t>
  </si>
  <si>
    <t>ART.  3.1 DU CCTP</t>
  </si>
  <si>
    <t>ART.  3.2 DU CCTP</t>
  </si>
  <si>
    <t>ART.  3.3 DU CCTP</t>
  </si>
  <si>
    <t>ART.  3.5 DU CCTP</t>
  </si>
  <si>
    <t>MAINTENANCE CORRECTIVE</t>
  </si>
  <si>
    <t>MAINTENANCE ADAPTATIVE</t>
  </si>
  <si>
    <t>ASSISTANCE FONCTIONNELLE AUX UTILISATEURS</t>
  </si>
  <si>
    <t>Quantités
Année 1</t>
  </si>
  <si>
    <t>Quantités
Année 2</t>
  </si>
  <si>
    <t>Quantités
Année 3</t>
  </si>
  <si>
    <t>Quantités
Année 4</t>
  </si>
  <si>
    <t>Total d'UO estimé sur la durée du marché</t>
  </si>
  <si>
    <t>Montant estimatif des commandes € HT (total quantité x prix unitaires)</t>
  </si>
  <si>
    <t>Prix de l'UO</t>
  </si>
  <si>
    <t>TVA 20%</t>
  </si>
  <si>
    <t>Le candidat est prié de remettre à l'appui de son offre le devis quantitatif estimatif (DQE) dûment rempli. Il reportera sur ce DQE les prix indiqués sur le bordereau des prix unitaires (BPU) annexé à l'acte d'engagement. Les quantités portées sur le présent devis ne sont données qu'à titre indicatif afin de permettre la comparaison des offres entre elles. Elles n'ont pas de valeur contractuelle.</t>
  </si>
  <si>
    <t>MONTANT TOTAL DE L'UO 2</t>
  </si>
  <si>
    <t xml:space="preserve">LOT B : tierce maintenance applicative des systèmes (désignés globalement sous le nom de systèmes d’information des ressources humaines, SIRH) de paie et de gestion administrative, de gestion des prêts, de gestion des assurances-décès et prestations de formation et d’assistance fonctionnelle et technique aux utilisateurs </t>
  </si>
  <si>
    <t>TOTAL GENERAL EN € HT</t>
  </si>
  <si>
    <t>TOTAL GENERAL EN € TTC</t>
  </si>
  <si>
    <t>UO 7.1</t>
  </si>
  <si>
    <t>Assistance fonctionnelle</t>
  </si>
  <si>
    <r>
      <t xml:space="preserve">MAINTENANCE CORRECTIVE, ADAPTATIVE ET ASSISTANCE FONCTIONNELLE: </t>
    </r>
    <r>
      <rPr>
        <b/>
        <u/>
        <sz val="12"/>
        <color theme="1"/>
        <rFont val="Times New Roman"/>
        <family val="1"/>
      </rPr>
      <t>redevance mensuelle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</si>
</sst>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8" x14ac:knownFonts="1">
    <font>
      <sz val="11"/>
      <color theme="1"/>
      <name val="Calibri"/>
      <family val="2"/>
      <scheme val="minor"/>
    </font>
    <font>
      <sz val="12"/>
      <color theme="1"/>
      <name val="Times New Roman"/>
      <family val="1"/>
    </font>
    <font>
      <b/>
      <sz val="11"/>
      <color theme="1"/>
      <name val="Times New Roman"/>
      <family val="1"/>
    </font>
    <font>
      <sz val="11"/>
      <color theme="1"/>
      <name val="Times New Roman"/>
      <family val="1"/>
    </font>
    <font>
      <sz val="11"/>
      <color theme="1"/>
      <name val="Calibri"/>
      <family val="2"/>
      <scheme val="minor"/>
    </font>
    <font>
      <b/>
      <sz val="12"/>
      <color theme="1"/>
      <name val="Times New Roman"/>
      <family val="1"/>
    </font>
    <font>
      <sz val="11"/>
      <color rgb="FFFF0000"/>
      <name val="Times New Roman"/>
      <family val="1"/>
    </font>
    <font>
      <b/>
      <u/>
      <sz val="12"/>
      <color theme="1"/>
      <name val="Times New Roman"/>
      <family val="1"/>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BDD6EE"/>
        <bgColor indexed="64"/>
      </patternFill>
    </fill>
    <fill>
      <patternFill patternType="solid">
        <fgColor rgb="FFFFFFFF"/>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44" fontId="4" fillId="0" borderId="0" applyFont="0" applyFill="0" applyBorder="0" applyAlignment="0" applyProtection="0"/>
  </cellStyleXfs>
  <cellXfs count="63">
    <xf numFmtId="0" fontId="0" fillId="0" borderId="0" xfId="0"/>
    <xf numFmtId="0" fontId="1" fillId="2"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3" fillId="2" borderId="0" xfId="0" applyFont="1" applyFill="1"/>
    <xf numFmtId="0" fontId="3" fillId="2" borderId="0" xfId="0" applyFont="1" applyFill="1" applyAlignment="1">
      <alignment horizontal="left"/>
    </xf>
    <xf numFmtId="0" fontId="3" fillId="2" borderId="1" xfId="0" applyFont="1" applyFill="1" applyBorder="1" applyAlignment="1">
      <alignment horizontal="center" vertical="center"/>
    </xf>
    <xf numFmtId="0" fontId="3" fillId="2" borderId="1" xfId="0" applyFont="1" applyFill="1" applyBorder="1"/>
    <xf numFmtId="0" fontId="1" fillId="2" borderId="0" xfId="0" applyFont="1" applyFill="1" applyBorder="1" applyAlignment="1">
      <alignment vertical="center" wrapText="1"/>
    </xf>
    <xf numFmtId="0" fontId="1" fillId="2" borderId="0" xfId="0" applyFont="1" applyFill="1" applyBorder="1" applyAlignment="1">
      <alignment horizontal="left" vertical="center" wrapText="1"/>
    </xf>
    <xf numFmtId="0" fontId="3" fillId="2" borderId="0" xfId="0" applyFont="1" applyFill="1" applyBorder="1"/>
    <xf numFmtId="0" fontId="2" fillId="4"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left" vertical="center" wrapText="1"/>
    </xf>
    <xf numFmtId="0" fontId="3" fillId="5" borderId="1" xfId="0" applyFont="1" applyFill="1" applyBorder="1" applyAlignment="1">
      <alignment vertical="center" wrapText="1"/>
    </xf>
    <xf numFmtId="0" fontId="3" fillId="5" borderId="1" xfId="0" applyFont="1" applyFill="1" applyBorder="1" applyAlignment="1">
      <alignment horizontal="left" vertical="center" wrapText="1"/>
    </xf>
    <xf numFmtId="0" fontId="2" fillId="7"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2" fillId="2" borderId="0" xfId="0" applyFont="1" applyFill="1"/>
    <xf numFmtId="0" fontId="5" fillId="5" borderId="1" xfId="0" applyFont="1" applyFill="1" applyBorder="1" applyAlignment="1">
      <alignment horizontal="left" vertical="center" wrapText="1"/>
    </xf>
    <xf numFmtId="0" fontId="1" fillId="2" borderId="0" xfId="0" applyFont="1" applyFill="1"/>
    <xf numFmtId="0" fontId="1" fillId="2" borderId="0" xfId="0" applyFont="1" applyFill="1" applyAlignment="1">
      <alignment horizontal="left"/>
    </xf>
    <xf numFmtId="0" fontId="5" fillId="4" borderId="1" xfId="0" applyFont="1" applyFill="1" applyBorder="1" applyAlignment="1">
      <alignment horizontal="center" vertical="center" wrapText="1"/>
    </xf>
    <xf numFmtId="0" fontId="1" fillId="2" borderId="0" xfId="0" applyFont="1" applyFill="1" applyAlignment="1">
      <alignment horizontal="center"/>
    </xf>
    <xf numFmtId="0" fontId="5" fillId="2"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4" fontId="3" fillId="2" borderId="1" xfId="1" applyFont="1" applyFill="1" applyBorder="1"/>
    <xf numFmtId="44" fontId="2" fillId="2" borderId="1" xfId="1" applyFont="1" applyFill="1" applyBorder="1"/>
    <xf numFmtId="0" fontId="1" fillId="5" borderId="1" xfId="0" applyFont="1" applyFill="1" applyBorder="1" applyAlignment="1">
      <alignment horizontal="right" vertical="center" wrapText="1"/>
    </xf>
    <xf numFmtId="0" fontId="3" fillId="5" borderId="6" xfId="0" applyFont="1" applyFill="1" applyBorder="1" applyAlignment="1">
      <alignment vertical="center" wrapText="1"/>
    </xf>
    <xf numFmtId="0" fontId="3" fillId="5" borderId="6" xfId="0" applyFont="1" applyFill="1" applyBorder="1" applyAlignment="1">
      <alignment horizontal="left" vertical="center" wrapText="1"/>
    </xf>
    <xf numFmtId="0" fontId="3" fillId="2" borderId="6" xfId="0" applyFont="1" applyFill="1" applyBorder="1" applyAlignment="1">
      <alignment horizontal="center" vertical="center"/>
    </xf>
    <xf numFmtId="0" fontId="3" fillId="2" borderId="6" xfId="0" applyFont="1" applyFill="1" applyBorder="1"/>
    <xf numFmtId="44" fontId="5" fillId="0" borderId="7" xfId="1" applyFont="1" applyFill="1" applyBorder="1"/>
    <xf numFmtId="44" fontId="5" fillId="0" borderId="8" xfId="1" applyFont="1" applyBorder="1"/>
    <xf numFmtId="44" fontId="5" fillId="0" borderId="9" xfId="1" applyFont="1" applyBorder="1"/>
    <xf numFmtId="0" fontId="3" fillId="2" borderId="1" xfId="0" applyFont="1" applyFill="1" applyBorder="1" applyAlignment="1">
      <alignment horizontal="center"/>
    </xf>
    <xf numFmtId="44" fontId="3" fillId="2" borderId="1" xfId="1" applyFont="1" applyFill="1" applyBorder="1" applyAlignment="1">
      <alignment horizontal="center"/>
    </xf>
    <xf numFmtId="0" fontId="3" fillId="2" borderId="6" xfId="0" applyFont="1" applyFill="1" applyBorder="1" applyAlignment="1">
      <alignment horizontal="center"/>
    </xf>
    <xf numFmtId="44" fontId="3" fillId="2" borderId="6" xfId="1" applyFont="1" applyFill="1" applyBorder="1" applyAlignment="1">
      <alignment horizontal="center"/>
    </xf>
    <xf numFmtId="0" fontId="2" fillId="8" borderId="1" xfId="0" applyFont="1" applyFill="1" applyBorder="1" applyAlignment="1">
      <alignment horizontal="center" vertical="center" wrapText="1"/>
    </xf>
    <xf numFmtId="44" fontId="2" fillId="8" borderId="1" xfId="1" applyFont="1" applyFill="1" applyBorder="1" applyAlignment="1">
      <alignment horizontal="center" vertical="center" wrapText="1"/>
    </xf>
    <xf numFmtId="44" fontId="2" fillId="6" borderId="1" xfId="1" applyFont="1" applyFill="1" applyBorder="1"/>
    <xf numFmtId="0" fontId="3" fillId="0" borderId="0" xfId="0" applyFont="1"/>
    <xf numFmtId="44" fontId="3" fillId="0" borderId="1" xfId="1" applyFont="1" applyBorder="1"/>
    <xf numFmtId="44" fontId="3" fillId="0" borderId="6" xfId="1" applyFont="1" applyBorder="1"/>
    <xf numFmtId="0" fontId="5" fillId="3" borderId="2" xfId="0" applyFont="1" applyFill="1" applyBorder="1" applyAlignment="1">
      <alignment horizontal="center" vertical="center" wrapText="1"/>
    </xf>
    <xf numFmtId="0" fontId="5" fillId="2" borderId="3" xfId="0" applyFont="1" applyFill="1" applyBorder="1" applyAlignment="1">
      <alignment horizontal="center"/>
    </xf>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5" borderId="3"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7" xfId="0" applyFont="1" applyFill="1" applyBorder="1" applyAlignment="1">
      <alignment horizontal="right" vertical="center" wrapText="1"/>
    </xf>
    <xf numFmtId="0" fontId="5" fillId="5" borderId="8" xfId="0" applyFont="1" applyFill="1" applyBorder="1" applyAlignment="1">
      <alignment horizontal="right" vertical="center" wrapText="1"/>
    </xf>
    <xf numFmtId="0" fontId="5" fillId="5" borderId="9" xfId="0" applyFont="1" applyFill="1" applyBorder="1" applyAlignment="1">
      <alignment horizontal="right" vertical="center" wrapText="1"/>
    </xf>
    <xf numFmtId="0" fontId="6" fillId="0" borderId="0" xfId="0" applyFont="1" applyAlignment="1">
      <alignment horizontal="left"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5" xfId="0" applyFont="1" applyFill="1" applyBorder="1" applyAlignment="1">
      <alignment horizont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1563688</xdr:colOff>
      <xdr:row>0</xdr:row>
      <xdr:rowOff>0</xdr:rowOff>
    </xdr:from>
    <xdr:to>
      <xdr:col>1</xdr:col>
      <xdr:colOff>2629853</xdr:colOff>
      <xdr:row>5</xdr:row>
      <xdr:rowOff>9525</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0688" y="0"/>
          <a:ext cx="1072515" cy="9302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2825750</xdr:colOff>
      <xdr:row>0</xdr:row>
      <xdr:rowOff>23812</xdr:rowOff>
    </xdr:from>
    <xdr:to>
      <xdr:col>2</xdr:col>
      <xdr:colOff>2636</xdr:colOff>
      <xdr:row>5</xdr:row>
      <xdr:rowOff>65087</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3812"/>
          <a:ext cx="1072515" cy="9144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3</xdr:col>
      <xdr:colOff>160015</xdr:colOff>
      <xdr:row>5</xdr:row>
      <xdr:rowOff>6663</xdr:rowOff>
    </xdr:to>
    <xdr:pic>
      <xdr:nvPicPr>
        <xdr:cNvPr id="3" name="Image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40100" y="0"/>
          <a:ext cx="1066165" cy="89852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E17"/>
  <sheetViews>
    <sheetView workbookViewId="0">
      <selection activeCell="B22" sqref="B22"/>
    </sheetView>
  </sheetViews>
  <sheetFormatPr baseColWidth="10" defaultColWidth="10.85546875" defaultRowHeight="15" x14ac:dyDescent="0.25"/>
  <cols>
    <col min="1" max="1" width="20" style="3" customWidth="1"/>
    <col min="2" max="2" width="40.5703125" style="4" customWidth="1"/>
    <col min="3" max="3" width="14.85546875" style="3" customWidth="1"/>
    <col min="4" max="4" width="13.5703125" style="3" customWidth="1"/>
    <col min="5" max="5" width="15.85546875" style="3" customWidth="1"/>
    <col min="6" max="16384" width="10.85546875" style="3"/>
  </cols>
  <sheetData>
    <row r="7" spans="1:5" s="19" customFormat="1" ht="37.5" customHeight="1" x14ac:dyDescent="0.25">
      <c r="A7" s="47" t="s">
        <v>39</v>
      </c>
      <c r="B7" s="47"/>
      <c r="C7" s="47"/>
      <c r="D7" s="47"/>
      <c r="E7" s="47"/>
    </row>
    <row r="8" spans="1:5" s="19" customFormat="1" ht="60.6" customHeight="1" x14ac:dyDescent="0.25">
      <c r="A8" s="47" t="s">
        <v>63</v>
      </c>
      <c r="B8" s="47"/>
      <c r="C8" s="47"/>
      <c r="D8" s="47"/>
      <c r="E8" s="47"/>
    </row>
    <row r="9" spans="1:5" s="19" customFormat="1" ht="15.75" x14ac:dyDescent="0.25">
      <c r="A9" s="48" t="s">
        <v>41</v>
      </c>
      <c r="B9" s="49"/>
      <c r="C9" s="49"/>
      <c r="D9" s="49"/>
      <c r="E9" s="50"/>
    </row>
    <row r="10" spans="1:5" s="19" customFormat="1" ht="15.75" x14ac:dyDescent="0.25">
      <c r="B10" s="20"/>
    </row>
    <row r="11" spans="1:5" s="22" customFormat="1" ht="63" x14ac:dyDescent="0.25">
      <c r="A11" s="21" t="s">
        <v>45</v>
      </c>
      <c r="B11" s="21" t="s">
        <v>2</v>
      </c>
      <c r="C11" s="21" t="s">
        <v>43</v>
      </c>
      <c r="D11" s="21" t="s">
        <v>60</v>
      </c>
      <c r="E11" s="21" t="s">
        <v>44</v>
      </c>
    </row>
    <row r="12" spans="1:5" ht="30.6" customHeight="1" x14ac:dyDescent="0.25">
      <c r="A12" s="26" t="s">
        <v>46</v>
      </c>
      <c r="B12" s="1" t="s">
        <v>42</v>
      </c>
      <c r="C12" s="27"/>
      <c r="D12" s="27">
        <f>C12*20%</f>
        <v>0</v>
      </c>
      <c r="E12" s="27"/>
    </row>
    <row r="13" spans="1:5" ht="30.6" customHeight="1" x14ac:dyDescent="0.25">
      <c r="A13" s="25" t="s">
        <v>47</v>
      </c>
      <c r="B13" s="2" t="s">
        <v>50</v>
      </c>
      <c r="C13" s="27"/>
      <c r="D13" s="27">
        <f t="shared" ref="D13:D16" si="0">C13*20%</f>
        <v>0</v>
      </c>
      <c r="E13" s="27"/>
    </row>
    <row r="14" spans="1:5" ht="30.6" customHeight="1" x14ac:dyDescent="0.25">
      <c r="A14" s="25" t="s">
        <v>48</v>
      </c>
      <c r="B14" s="2" t="s">
        <v>51</v>
      </c>
      <c r="C14" s="27"/>
      <c r="D14" s="27">
        <f t="shared" si="0"/>
        <v>0</v>
      </c>
      <c r="E14" s="27"/>
    </row>
    <row r="15" spans="1:5" ht="30.6" customHeight="1" x14ac:dyDescent="0.25">
      <c r="A15" s="25" t="s">
        <v>49</v>
      </c>
      <c r="B15" s="2" t="s">
        <v>52</v>
      </c>
      <c r="C15" s="27"/>
      <c r="D15" s="27">
        <f t="shared" si="0"/>
        <v>0</v>
      </c>
      <c r="E15" s="27"/>
    </row>
    <row r="16" spans="1:5" ht="30.95" customHeight="1" x14ac:dyDescent="0.25">
      <c r="A16" s="51" t="s">
        <v>62</v>
      </c>
      <c r="B16" s="52"/>
      <c r="C16" s="28"/>
      <c r="D16" s="27">
        <f t="shared" si="0"/>
        <v>0</v>
      </c>
      <c r="E16" s="28"/>
    </row>
    <row r="17" spans="1:2" s="9" customFormat="1" ht="15.75" x14ac:dyDescent="0.25">
      <c r="A17" s="7"/>
      <c r="B17" s="8"/>
    </row>
  </sheetData>
  <mergeCells count="4">
    <mergeCell ref="A7:E7"/>
    <mergeCell ref="A9:E9"/>
    <mergeCell ref="A16:B16"/>
    <mergeCell ref="A8:E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E28"/>
  <sheetViews>
    <sheetView topLeftCell="A10" zoomScale="99" zoomScaleNormal="99" workbookViewId="0">
      <selection activeCell="I8" sqref="I8"/>
    </sheetView>
  </sheetViews>
  <sheetFormatPr baseColWidth="10" defaultColWidth="10.85546875" defaultRowHeight="15" x14ac:dyDescent="0.25"/>
  <cols>
    <col min="1" max="1" width="9.42578125" style="3" customWidth="1"/>
    <col min="2" max="2" width="57" style="4" customWidth="1"/>
    <col min="3" max="3" width="14.85546875" style="3" customWidth="1"/>
    <col min="4" max="4" width="13.5703125" style="3" customWidth="1"/>
    <col min="5" max="5" width="15.85546875" style="3" customWidth="1"/>
    <col min="6" max="16384" width="10.85546875" style="3"/>
  </cols>
  <sheetData>
    <row r="7" spans="1:5" s="19" customFormat="1" ht="37.5" customHeight="1" x14ac:dyDescent="0.25">
      <c r="A7" s="47" t="s">
        <v>39</v>
      </c>
      <c r="B7" s="47"/>
      <c r="C7" s="47"/>
      <c r="D7" s="47"/>
      <c r="E7" s="47"/>
    </row>
    <row r="8" spans="1:5" s="19" customFormat="1" ht="51.95" customHeight="1" x14ac:dyDescent="0.25">
      <c r="A8" s="47" t="s">
        <v>63</v>
      </c>
      <c r="B8" s="47"/>
      <c r="C8" s="47"/>
      <c r="D8" s="47"/>
      <c r="E8" s="47"/>
    </row>
    <row r="9" spans="1:5" s="19" customFormat="1" ht="15.75" x14ac:dyDescent="0.25">
      <c r="A9" s="48" t="s">
        <v>0</v>
      </c>
      <c r="B9" s="49"/>
      <c r="C9" s="49"/>
      <c r="D9" s="49"/>
      <c r="E9" s="50"/>
    </row>
    <row r="10" spans="1:5" s="19" customFormat="1" ht="15.75" x14ac:dyDescent="0.25">
      <c r="B10" s="20"/>
    </row>
    <row r="11" spans="1:5" s="22" customFormat="1" ht="15.75" x14ac:dyDescent="0.25">
      <c r="A11" s="21" t="s">
        <v>1</v>
      </c>
      <c r="B11" s="21" t="s">
        <v>2</v>
      </c>
      <c r="C11" s="21" t="s">
        <v>24</v>
      </c>
      <c r="D11" s="21" t="s">
        <v>60</v>
      </c>
      <c r="E11" s="21" t="s">
        <v>25</v>
      </c>
    </row>
    <row r="12" spans="1:5" s="17" customFormat="1" ht="15.75" x14ac:dyDescent="0.25">
      <c r="A12" s="23" t="s">
        <v>3</v>
      </c>
      <c r="B12" s="16" t="s">
        <v>4</v>
      </c>
      <c r="C12" s="27"/>
      <c r="D12" s="27">
        <f>C12*20%</f>
        <v>0</v>
      </c>
      <c r="E12" s="27">
        <f>C12+D12</f>
        <v>0</v>
      </c>
    </row>
    <row r="13" spans="1:5" s="17" customFormat="1" ht="47.25" x14ac:dyDescent="0.25">
      <c r="A13" s="24" t="s">
        <v>5</v>
      </c>
      <c r="B13" s="18" t="s">
        <v>68</v>
      </c>
      <c r="C13" s="27"/>
      <c r="D13" s="27">
        <f t="shared" ref="D13:D27" si="0">C13*20%</f>
        <v>0</v>
      </c>
      <c r="E13" s="27">
        <f t="shared" ref="E13:E27" si="1">C13+D13</f>
        <v>0</v>
      </c>
    </row>
    <row r="14" spans="1:5" s="17" customFormat="1" ht="15.75" x14ac:dyDescent="0.25">
      <c r="A14" s="24" t="s">
        <v>6</v>
      </c>
      <c r="B14" s="18" t="s">
        <v>7</v>
      </c>
      <c r="C14" s="27"/>
      <c r="D14" s="27">
        <f t="shared" si="0"/>
        <v>0</v>
      </c>
      <c r="E14" s="27">
        <f t="shared" si="1"/>
        <v>0</v>
      </c>
    </row>
    <row r="15" spans="1:5" s="17" customFormat="1" ht="31.5" x14ac:dyDescent="0.2">
      <c r="A15" s="24" t="s">
        <v>8</v>
      </c>
      <c r="B15" s="18" t="s">
        <v>9</v>
      </c>
      <c r="C15" s="43"/>
      <c r="D15" s="43"/>
      <c r="E15" s="43"/>
    </row>
    <row r="16" spans="1:5" ht="15.75" x14ac:dyDescent="0.25">
      <c r="A16" s="25" t="s">
        <v>10</v>
      </c>
      <c r="B16" s="29" t="s">
        <v>11</v>
      </c>
      <c r="C16" s="27"/>
      <c r="D16" s="27">
        <f t="shared" si="0"/>
        <v>0</v>
      </c>
      <c r="E16" s="27">
        <f t="shared" si="1"/>
        <v>0</v>
      </c>
    </row>
    <row r="17" spans="1:5" ht="15.75" x14ac:dyDescent="0.25">
      <c r="A17" s="25" t="s">
        <v>12</v>
      </c>
      <c r="B17" s="29" t="s">
        <v>26</v>
      </c>
      <c r="C17" s="27"/>
      <c r="D17" s="27">
        <f t="shared" si="0"/>
        <v>0</v>
      </c>
      <c r="E17" s="27">
        <f t="shared" si="1"/>
        <v>0</v>
      </c>
    </row>
    <row r="18" spans="1:5" ht="15.75" x14ac:dyDescent="0.25">
      <c r="A18" s="25" t="s">
        <v>14</v>
      </c>
      <c r="B18" s="29" t="s">
        <v>13</v>
      </c>
      <c r="C18" s="27"/>
      <c r="D18" s="27">
        <f t="shared" si="0"/>
        <v>0</v>
      </c>
      <c r="E18" s="27">
        <f t="shared" si="1"/>
        <v>0</v>
      </c>
    </row>
    <row r="19" spans="1:5" s="17" customFormat="1" ht="15.75" x14ac:dyDescent="0.25">
      <c r="A19" s="24" t="s">
        <v>15</v>
      </c>
      <c r="B19" s="18" t="s">
        <v>27</v>
      </c>
      <c r="C19" s="27"/>
      <c r="D19" s="27">
        <f t="shared" si="0"/>
        <v>0</v>
      </c>
      <c r="E19" s="27">
        <f t="shared" si="1"/>
        <v>0</v>
      </c>
    </row>
    <row r="20" spans="1:5" s="17" customFormat="1" ht="15.75" x14ac:dyDescent="0.2">
      <c r="A20" s="24" t="s">
        <v>16</v>
      </c>
      <c r="B20" s="18" t="s">
        <v>28</v>
      </c>
      <c r="C20" s="43"/>
      <c r="D20" s="43"/>
      <c r="E20" s="43"/>
    </row>
    <row r="21" spans="1:5" ht="15.75" x14ac:dyDescent="0.25">
      <c r="A21" s="25" t="s">
        <v>17</v>
      </c>
      <c r="B21" s="29" t="s">
        <v>29</v>
      </c>
      <c r="C21" s="27"/>
      <c r="D21" s="27">
        <f t="shared" si="0"/>
        <v>0</v>
      </c>
      <c r="E21" s="27">
        <f t="shared" si="1"/>
        <v>0</v>
      </c>
    </row>
    <row r="22" spans="1:5" ht="15.75" x14ac:dyDescent="0.25">
      <c r="A22" s="25" t="s">
        <v>18</v>
      </c>
      <c r="B22" s="29" t="s">
        <v>30</v>
      </c>
      <c r="C22" s="27"/>
      <c r="D22" s="27">
        <f t="shared" si="0"/>
        <v>0</v>
      </c>
      <c r="E22" s="27">
        <f t="shared" si="1"/>
        <v>0</v>
      </c>
    </row>
    <row r="23" spans="1:5" s="17" customFormat="1" ht="15.75" x14ac:dyDescent="0.2">
      <c r="A23" s="24" t="s">
        <v>19</v>
      </c>
      <c r="B23" s="18" t="s">
        <v>32</v>
      </c>
      <c r="C23" s="43"/>
      <c r="D23" s="43"/>
      <c r="E23" s="43"/>
    </row>
    <row r="24" spans="1:5" s="17" customFormat="1" ht="15.75" x14ac:dyDescent="0.25">
      <c r="A24" s="25" t="s">
        <v>66</v>
      </c>
      <c r="B24" s="29" t="s">
        <v>67</v>
      </c>
      <c r="C24" s="27"/>
      <c r="D24" s="27">
        <f t="shared" ref="D24" si="2">C24*20%</f>
        <v>0</v>
      </c>
      <c r="E24" s="27">
        <f t="shared" ref="E24" si="3">C24+D24</f>
        <v>0</v>
      </c>
    </row>
    <row r="25" spans="1:5" ht="15.75" x14ac:dyDescent="0.25">
      <c r="A25" s="25" t="s">
        <v>20</v>
      </c>
      <c r="B25" s="29" t="s">
        <v>21</v>
      </c>
      <c r="C25" s="27"/>
      <c r="D25" s="27">
        <f t="shared" si="0"/>
        <v>0</v>
      </c>
      <c r="E25" s="27">
        <f t="shared" si="1"/>
        <v>0</v>
      </c>
    </row>
    <row r="26" spans="1:5" ht="15.75" x14ac:dyDescent="0.25">
      <c r="A26" s="25" t="s">
        <v>31</v>
      </c>
      <c r="B26" s="29" t="s">
        <v>22</v>
      </c>
      <c r="C26" s="27"/>
      <c r="D26" s="27">
        <f t="shared" si="0"/>
        <v>0</v>
      </c>
      <c r="E26" s="27">
        <f t="shared" si="1"/>
        <v>0</v>
      </c>
    </row>
    <row r="27" spans="1:5" s="17" customFormat="1" ht="15.75" x14ac:dyDescent="0.25">
      <c r="A27" s="24" t="s">
        <v>23</v>
      </c>
      <c r="B27" s="18" t="s">
        <v>40</v>
      </c>
      <c r="C27" s="27"/>
      <c r="D27" s="27">
        <f t="shared" si="0"/>
        <v>0</v>
      </c>
      <c r="E27" s="27">
        <f t="shared" si="1"/>
        <v>0</v>
      </c>
    </row>
    <row r="28" spans="1:5" s="9" customFormat="1" ht="15.75" x14ac:dyDescent="0.25">
      <c r="A28" s="7"/>
      <c r="B28" s="8"/>
    </row>
  </sheetData>
  <mergeCells count="3">
    <mergeCell ref="A9:E9"/>
    <mergeCell ref="A7:E7"/>
    <mergeCell ref="A8:E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I32"/>
  <sheetViews>
    <sheetView showGridLines="0" tabSelected="1" topLeftCell="A7" zoomScaleNormal="100" workbookViewId="0">
      <selection activeCell="E44" sqref="E44"/>
    </sheetView>
  </sheetViews>
  <sheetFormatPr baseColWidth="10" defaultColWidth="10.85546875" defaultRowHeight="15" x14ac:dyDescent="0.25"/>
  <cols>
    <col min="1" max="1" width="8.28515625" style="44" bestFit="1" customWidth="1"/>
    <col min="2" max="2" width="39.5703125" style="44" customWidth="1"/>
    <col min="3" max="3" width="13" style="44" customWidth="1"/>
    <col min="4" max="7" width="10.85546875" style="44"/>
    <col min="8" max="8" width="15.140625" style="44" customWidth="1"/>
    <col min="9" max="9" width="18.7109375" style="44" customWidth="1"/>
    <col min="10" max="16384" width="10.85546875" style="44"/>
  </cols>
  <sheetData>
    <row r="7" spans="1:9" s="19" customFormat="1" ht="37.5" customHeight="1" x14ac:dyDescent="0.25">
      <c r="A7" s="57" t="s">
        <v>39</v>
      </c>
      <c r="B7" s="58"/>
      <c r="C7" s="58"/>
      <c r="D7" s="58"/>
      <c r="E7" s="58"/>
      <c r="F7" s="58"/>
      <c r="G7" s="58"/>
      <c r="H7" s="58"/>
      <c r="I7" s="59"/>
    </row>
    <row r="8" spans="1:9" s="19" customFormat="1" ht="60.6" customHeight="1" x14ac:dyDescent="0.25">
      <c r="A8" s="57" t="s">
        <v>63</v>
      </c>
      <c r="B8" s="58"/>
      <c r="C8" s="58"/>
      <c r="D8" s="58"/>
      <c r="E8" s="58"/>
      <c r="F8" s="58"/>
      <c r="G8" s="58"/>
      <c r="H8" s="58"/>
      <c r="I8" s="59"/>
    </row>
    <row r="9" spans="1:9" x14ac:dyDescent="0.25">
      <c r="A9" s="60" t="s">
        <v>37</v>
      </c>
      <c r="B9" s="61"/>
      <c r="C9" s="61"/>
      <c r="D9" s="61"/>
      <c r="E9" s="61"/>
      <c r="F9" s="61"/>
      <c r="G9" s="61"/>
      <c r="H9" s="61"/>
      <c r="I9" s="62"/>
    </row>
    <row r="11" spans="1:9" x14ac:dyDescent="0.25">
      <c r="A11" s="56" t="s">
        <v>61</v>
      </c>
      <c r="B11" s="56"/>
      <c r="C11" s="56"/>
      <c r="D11" s="56"/>
      <c r="E11" s="56"/>
      <c r="F11" s="56"/>
      <c r="G11" s="56"/>
      <c r="H11" s="56"/>
      <c r="I11" s="56"/>
    </row>
    <row r="12" spans="1:9" x14ac:dyDescent="0.25">
      <c r="A12" s="56"/>
      <c r="B12" s="56"/>
      <c r="C12" s="56"/>
      <c r="D12" s="56"/>
      <c r="E12" s="56"/>
      <c r="F12" s="56"/>
      <c r="G12" s="56"/>
      <c r="H12" s="56"/>
      <c r="I12" s="56"/>
    </row>
    <row r="13" spans="1:9" x14ac:dyDescent="0.25">
      <c r="A13" s="56"/>
      <c r="B13" s="56"/>
      <c r="C13" s="56"/>
      <c r="D13" s="56"/>
      <c r="E13" s="56"/>
      <c r="F13" s="56"/>
      <c r="G13" s="56"/>
      <c r="H13" s="56"/>
      <c r="I13" s="56"/>
    </row>
    <row r="14" spans="1:9" x14ac:dyDescent="0.25">
      <c r="A14" s="56"/>
      <c r="B14" s="56"/>
      <c r="C14" s="56"/>
      <c r="D14" s="56"/>
      <c r="E14" s="56"/>
      <c r="F14" s="56"/>
      <c r="G14" s="56"/>
      <c r="H14" s="56"/>
      <c r="I14" s="56"/>
    </row>
    <row r="16" spans="1:9" ht="71.25" x14ac:dyDescent="0.25">
      <c r="A16" s="10" t="s">
        <v>1</v>
      </c>
      <c r="B16" s="10" t="s">
        <v>2</v>
      </c>
      <c r="C16" s="15" t="s">
        <v>53</v>
      </c>
      <c r="D16" s="15" t="s">
        <v>54</v>
      </c>
      <c r="E16" s="15" t="s">
        <v>55</v>
      </c>
      <c r="F16" s="15" t="s">
        <v>56</v>
      </c>
      <c r="G16" s="41" t="s">
        <v>57</v>
      </c>
      <c r="H16" s="41" t="s">
        <v>59</v>
      </c>
      <c r="I16" s="42" t="s">
        <v>58</v>
      </c>
    </row>
    <row r="17" spans="1:9" x14ac:dyDescent="0.25">
      <c r="A17" s="11" t="s">
        <v>3</v>
      </c>
      <c r="B17" s="12" t="s">
        <v>33</v>
      </c>
      <c r="C17" s="5">
        <v>1</v>
      </c>
      <c r="D17" s="6"/>
      <c r="E17" s="6"/>
      <c r="F17" s="6"/>
      <c r="G17" s="37">
        <f>SUM(C17:F17)</f>
        <v>1</v>
      </c>
      <c r="H17" s="38">
        <f>VLOOKUP(A17,'BPU lot B'!A11:E27,3,FALSE)</f>
        <v>0</v>
      </c>
      <c r="I17" s="45">
        <f>G17*H17</f>
        <v>0</v>
      </c>
    </row>
    <row r="18" spans="1:9" ht="30" x14ac:dyDescent="0.25">
      <c r="A18" s="13" t="s">
        <v>5</v>
      </c>
      <c r="B18" s="14" t="s">
        <v>38</v>
      </c>
      <c r="C18" s="5">
        <v>10</v>
      </c>
      <c r="D18" s="6">
        <v>12</v>
      </c>
      <c r="E18" s="6">
        <v>12</v>
      </c>
      <c r="F18" s="6">
        <v>12</v>
      </c>
      <c r="G18" s="37">
        <f t="shared" ref="G18:G29" si="0">SUM(C18:F18)</f>
        <v>46</v>
      </c>
      <c r="H18" s="38">
        <f>VLOOKUP(A18,'BPU lot B'!A12:E28,3,FALSE)</f>
        <v>0</v>
      </c>
      <c r="I18" s="45">
        <f t="shared" ref="I18:I29" si="1">G18*H18</f>
        <v>0</v>
      </c>
    </row>
    <row r="19" spans="1:9" x14ac:dyDescent="0.25">
      <c r="A19" s="13" t="s">
        <v>6</v>
      </c>
      <c r="B19" s="14" t="s">
        <v>34</v>
      </c>
      <c r="C19" s="5">
        <v>2</v>
      </c>
      <c r="D19" s="6">
        <v>3</v>
      </c>
      <c r="E19" s="6">
        <v>3</v>
      </c>
      <c r="F19" s="6">
        <v>3</v>
      </c>
      <c r="G19" s="37">
        <f t="shared" si="0"/>
        <v>11</v>
      </c>
      <c r="H19" s="38">
        <f>VLOOKUP(A19,'BPU lot B'!A13:E29,3,FALSE)</f>
        <v>0</v>
      </c>
      <c r="I19" s="45">
        <f t="shared" si="1"/>
        <v>0</v>
      </c>
    </row>
    <row r="20" spans="1:9" ht="30" x14ac:dyDescent="0.25">
      <c r="A20" s="13" t="s">
        <v>10</v>
      </c>
      <c r="B20" s="14" t="s">
        <v>11</v>
      </c>
      <c r="C20" s="5">
        <v>40</v>
      </c>
      <c r="D20" s="6">
        <v>45</v>
      </c>
      <c r="E20" s="6">
        <v>45</v>
      </c>
      <c r="F20" s="6">
        <v>45</v>
      </c>
      <c r="G20" s="37">
        <f t="shared" si="0"/>
        <v>175</v>
      </c>
      <c r="H20" s="38">
        <f>VLOOKUP(A20,'BPU lot B'!A14:E30,3,FALSE)</f>
        <v>0</v>
      </c>
      <c r="I20" s="45">
        <f t="shared" si="1"/>
        <v>0</v>
      </c>
    </row>
    <row r="21" spans="1:9" ht="30" x14ac:dyDescent="0.25">
      <c r="A21" s="13" t="s">
        <v>12</v>
      </c>
      <c r="B21" s="14" t="s">
        <v>26</v>
      </c>
      <c r="C21" s="5">
        <v>10</v>
      </c>
      <c r="D21" s="6">
        <v>12</v>
      </c>
      <c r="E21" s="6">
        <v>12</v>
      </c>
      <c r="F21" s="6">
        <v>12</v>
      </c>
      <c r="G21" s="37">
        <f t="shared" si="0"/>
        <v>46</v>
      </c>
      <c r="H21" s="38">
        <f>VLOOKUP(A21,'BPU lot B'!A15:E31,3,FALSE)</f>
        <v>0</v>
      </c>
      <c r="I21" s="45">
        <f t="shared" si="1"/>
        <v>0</v>
      </c>
    </row>
    <row r="22" spans="1:9" ht="30" x14ac:dyDescent="0.25">
      <c r="A22" s="13" t="s">
        <v>14</v>
      </c>
      <c r="B22" s="14" t="s">
        <v>13</v>
      </c>
      <c r="C22" s="5">
        <v>10</v>
      </c>
      <c r="D22" s="6">
        <v>12</v>
      </c>
      <c r="E22" s="6">
        <v>12</v>
      </c>
      <c r="F22" s="6">
        <v>12</v>
      </c>
      <c r="G22" s="37">
        <f t="shared" si="0"/>
        <v>46</v>
      </c>
      <c r="H22" s="38">
        <f>VLOOKUP(A22,'BPU lot B'!A16:E32,3,FALSE)</f>
        <v>0</v>
      </c>
      <c r="I22" s="45">
        <f t="shared" si="1"/>
        <v>0</v>
      </c>
    </row>
    <row r="23" spans="1:9" x14ac:dyDescent="0.25">
      <c r="A23" s="13" t="s">
        <v>15</v>
      </c>
      <c r="B23" s="14" t="s">
        <v>35</v>
      </c>
      <c r="C23" s="5">
        <v>400</v>
      </c>
      <c r="D23" s="6">
        <v>450</v>
      </c>
      <c r="E23" s="6">
        <v>450</v>
      </c>
      <c r="F23" s="6">
        <v>450</v>
      </c>
      <c r="G23" s="37">
        <f t="shared" si="0"/>
        <v>1750</v>
      </c>
      <c r="H23" s="38">
        <f>VLOOKUP(A23,'BPU lot B'!A17:E33,3,FALSE)</f>
        <v>0</v>
      </c>
      <c r="I23" s="45">
        <f t="shared" si="1"/>
        <v>0</v>
      </c>
    </row>
    <row r="24" spans="1:9" x14ac:dyDescent="0.25">
      <c r="A24" s="13" t="s">
        <v>17</v>
      </c>
      <c r="B24" s="14" t="s">
        <v>29</v>
      </c>
      <c r="C24" s="5">
        <v>20</v>
      </c>
      <c r="D24" s="6">
        <v>25</v>
      </c>
      <c r="E24" s="6">
        <v>25</v>
      </c>
      <c r="F24" s="6">
        <v>25</v>
      </c>
      <c r="G24" s="37">
        <f t="shared" si="0"/>
        <v>95</v>
      </c>
      <c r="H24" s="38">
        <f>VLOOKUP(A24,'BPU lot B'!A18:E34,3,FALSE)</f>
        <v>0</v>
      </c>
      <c r="I24" s="45">
        <f t="shared" si="1"/>
        <v>0</v>
      </c>
    </row>
    <row r="25" spans="1:9" x14ac:dyDescent="0.25">
      <c r="A25" s="13" t="s">
        <v>18</v>
      </c>
      <c r="B25" s="14" t="s">
        <v>30</v>
      </c>
      <c r="C25" s="5">
        <v>20</v>
      </c>
      <c r="D25" s="6">
        <v>25</v>
      </c>
      <c r="E25" s="6">
        <v>25</v>
      </c>
      <c r="F25" s="6">
        <v>25</v>
      </c>
      <c r="G25" s="37">
        <f t="shared" si="0"/>
        <v>95</v>
      </c>
      <c r="H25" s="38">
        <f>VLOOKUP(A25,'BPU lot B'!A19:E35,3,FALSE)</f>
        <v>0</v>
      </c>
      <c r="I25" s="45">
        <f t="shared" si="1"/>
        <v>0</v>
      </c>
    </row>
    <row r="26" spans="1:9" x14ac:dyDescent="0.25">
      <c r="A26" s="13" t="s">
        <v>66</v>
      </c>
      <c r="B26" s="14" t="s">
        <v>67</v>
      </c>
      <c r="C26" s="5">
        <v>120</v>
      </c>
      <c r="D26" s="6">
        <v>160</v>
      </c>
      <c r="E26" s="6">
        <v>160</v>
      </c>
      <c r="F26" s="6">
        <v>160</v>
      </c>
      <c r="G26" s="37"/>
      <c r="H26" s="38"/>
      <c r="I26" s="45"/>
    </row>
    <row r="27" spans="1:9" x14ac:dyDescent="0.25">
      <c r="A27" s="13" t="s">
        <v>20</v>
      </c>
      <c r="B27" s="14" t="s">
        <v>21</v>
      </c>
      <c r="C27" s="5">
        <v>2</v>
      </c>
      <c r="D27" s="6">
        <v>3</v>
      </c>
      <c r="E27" s="6">
        <v>3</v>
      </c>
      <c r="F27" s="6">
        <v>3</v>
      </c>
      <c r="G27" s="37">
        <f t="shared" si="0"/>
        <v>11</v>
      </c>
      <c r="H27" s="38">
        <f>VLOOKUP(A27,'BPU lot B'!A20:E36,3,FALSE)</f>
        <v>0</v>
      </c>
      <c r="I27" s="45">
        <f t="shared" si="1"/>
        <v>0</v>
      </c>
    </row>
    <row r="28" spans="1:9" x14ac:dyDescent="0.25">
      <c r="A28" s="13" t="s">
        <v>31</v>
      </c>
      <c r="B28" s="14" t="s">
        <v>22</v>
      </c>
      <c r="C28" s="5">
        <v>1</v>
      </c>
      <c r="D28" s="6">
        <v>1</v>
      </c>
      <c r="E28" s="6">
        <v>1</v>
      </c>
      <c r="F28" s="6">
        <v>1</v>
      </c>
      <c r="G28" s="37">
        <f t="shared" si="0"/>
        <v>4</v>
      </c>
      <c r="H28" s="38">
        <f>VLOOKUP(A28,'BPU lot B'!A21:E37,3,FALSE)</f>
        <v>0</v>
      </c>
      <c r="I28" s="45">
        <f t="shared" si="1"/>
        <v>0</v>
      </c>
    </row>
    <row r="29" spans="1:9" ht="15.75" thickBot="1" x14ac:dyDescent="0.3">
      <c r="A29" s="30" t="s">
        <v>23</v>
      </c>
      <c r="B29" s="31" t="s">
        <v>36</v>
      </c>
      <c r="C29" s="32"/>
      <c r="D29" s="33"/>
      <c r="E29" s="33"/>
      <c r="F29" s="33">
        <v>1</v>
      </c>
      <c r="G29" s="39">
        <f t="shared" si="0"/>
        <v>1</v>
      </c>
      <c r="H29" s="40">
        <f>VLOOKUP(A29,'BPU lot B'!A22:E38,3,FALSE)</f>
        <v>0</v>
      </c>
      <c r="I29" s="46">
        <f t="shared" si="1"/>
        <v>0</v>
      </c>
    </row>
    <row r="30" spans="1:9" ht="15.75" x14ac:dyDescent="0.25">
      <c r="A30" s="53" t="s">
        <v>64</v>
      </c>
      <c r="B30" s="53"/>
      <c r="C30" s="53"/>
      <c r="D30" s="53"/>
      <c r="E30" s="53"/>
      <c r="F30" s="53"/>
      <c r="G30" s="53"/>
      <c r="H30" s="53"/>
      <c r="I30" s="34">
        <f>SUM(I17:I29)</f>
        <v>0</v>
      </c>
    </row>
    <row r="31" spans="1:9" ht="15.75" x14ac:dyDescent="0.25">
      <c r="A31" s="54" t="s">
        <v>60</v>
      </c>
      <c r="B31" s="54"/>
      <c r="C31" s="54"/>
      <c r="D31" s="54"/>
      <c r="E31" s="54"/>
      <c r="F31" s="54"/>
      <c r="G31" s="54"/>
      <c r="H31" s="54"/>
      <c r="I31" s="35">
        <f>I30*20%</f>
        <v>0</v>
      </c>
    </row>
    <row r="32" spans="1:9" ht="16.5" thickBot="1" x14ac:dyDescent="0.3">
      <c r="A32" s="55" t="s">
        <v>65</v>
      </c>
      <c r="B32" s="55"/>
      <c r="C32" s="55"/>
      <c r="D32" s="55"/>
      <c r="E32" s="55"/>
      <c r="F32" s="55"/>
      <c r="G32" s="55"/>
      <c r="H32" s="55"/>
      <c r="I32" s="36">
        <f>I30+I31</f>
        <v>0</v>
      </c>
    </row>
  </sheetData>
  <mergeCells count="7">
    <mergeCell ref="A30:H30"/>
    <mergeCell ref="A31:H31"/>
    <mergeCell ref="A32:H32"/>
    <mergeCell ref="A11:I14"/>
    <mergeCell ref="A7:I7"/>
    <mergeCell ref="A8:I8"/>
    <mergeCell ref="A9:I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DPF de l'UO2 du LOT_B</vt:lpstr>
      <vt:lpstr>BPU lot B</vt:lpstr>
      <vt:lpstr>DQE_LOT_B</vt:lpstr>
    </vt:vector>
  </TitlesOfParts>
  <Company>Assemblée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Toussaint Imponge</dc:creator>
  <cp:lastModifiedBy>Fabienne Levilain</cp:lastModifiedBy>
  <dcterms:created xsi:type="dcterms:W3CDTF">2021-04-12T08:07:37Z</dcterms:created>
  <dcterms:modified xsi:type="dcterms:W3CDTF">2021-06-10T09:54:21Z</dcterms:modified>
</cp:coreProperties>
</file>